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157" documentId="8_{6A8B4879-A28F-4030-90AB-CCE0B832720F}" xr6:coauthVersionLast="47" xr6:coauthVersionMax="47" xr10:uidLastSave="{2211B34F-7D2B-46F6-9F45-882723678AC6}"/>
  <bookViews>
    <workbookView xWindow="5445" yWindow="4305" windowWidth="23205" windowHeight="14640" activeTab="2" xr2:uid="{C4D55AF5-8F55-44AA-941B-A58776D402B3}"/>
  </bookViews>
  <sheets>
    <sheet name="RPT" sheetId="4" r:id="rId1"/>
    <sheet name="Empleados" sheetId="3" r:id="rId2"/>
    <sheet name="Calculo días" sheetId="5" r:id="rId3"/>
  </sheets>
  <definedNames>
    <definedName name="DatosExternos_2" localSheetId="1" hidden="1">Empleados!$A$1:$D$11</definedName>
    <definedName name="DatosExternos_3" localSheetId="0" hidden="1">RPT!$A$1:$D$11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B13" i="5"/>
  <c r="B10" i="5"/>
  <c r="C5" i="5"/>
  <c r="C4" i="5"/>
  <c r="G2" i="3"/>
  <c r="E6" i="5"/>
  <c r="B6" i="5"/>
  <c r="B11" i="5" s="1"/>
  <c r="E5" i="5"/>
  <c r="B5" i="5"/>
  <c r="E4" i="5"/>
  <c r="B4" i="5"/>
  <c r="D2" i="5"/>
  <c r="F2" i="3"/>
  <c r="F3" i="3"/>
  <c r="F4" i="3"/>
  <c r="F5" i="3"/>
  <c r="F6" i="3"/>
  <c r="F7" i="3"/>
  <c r="F8" i="3"/>
  <c r="F9" i="3"/>
  <c r="F10" i="3"/>
  <c r="F11" i="3"/>
  <c r="D3" i="3"/>
  <c r="D4" i="3"/>
  <c r="D5" i="3"/>
  <c r="D6" i="3"/>
  <c r="D7" i="3"/>
  <c r="D8" i="3"/>
  <c r="D9" i="3"/>
  <c r="D10" i="3"/>
  <c r="D11" i="3"/>
  <c r="D2" i="3"/>
  <c r="I7" i="3" l="1"/>
  <c r="I6" i="3"/>
  <c r="I5" i="3"/>
  <c r="I11" i="3"/>
  <c r="I9" i="3"/>
  <c r="I8" i="3"/>
  <c r="I4" i="3"/>
  <c r="I10" i="3"/>
  <c r="I3" i="3"/>
  <c r="I2" i="3"/>
  <c r="H11" i="3"/>
  <c r="H6" i="3"/>
  <c r="H9" i="3"/>
  <c r="H7" i="3"/>
  <c r="H5" i="3"/>
  <c r="H4" i="3"/>
  <c r="H10" i="3"/>
  <c r="H8" i="3"/>
  <c r="H3" i="3"/>
  <c r="H2" i="3"/>
  <c r="G8" i="3"/>
  <c r="G7" i="3"/>
  <c r="G10" i="3"/>
  <c r="G6" i="3"/>
  <c r="G11" i="3"/>
  <c r="G5" i="3"/>
  <c r="G9" i="3"/>
  <c r="G4" i="3"/>
  <c r="G3" i="3"/>
  <c r="E7" i="5"/>
  <c r="E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6EB4745-927F-4367-AB46-520840763DB1}" keepAlive="1" name="Consulta - ConsultaBase" description="Conexión a la consulta 'ConsultaBase' en el libro." type="5" refreshedVersion="0" background="1" saveData="1">
    <dbPr connection="Provider=Microsoft.Mashup.OleDb.1;Data Source=$Workbook$;Location=ConsultaBase;Extended Properties=&quot;&quot;" command="SELECT * FROM [ConsultaBase]"/>
  </connection>
  <connection id="2" xr16:uid="{D2B91085-1A68-4CE8-ABA7-EC05433B761D}" keepAlive="1" name="Consulta - Empleados_Final" description="Conexión a la consulta 'Empleados_Final' en el libro." type="5" refreshedVersion="8" background="1" saveData="1">
    <dbPr connection="Provider=Microsoft.Mashup.OleDb.1;Data Source=$Workbook$;Location=Empleados_Final;Extended Properties=&quot;&quot;" command="SELECT * FROM [Empleados_Final]"/>
  </connection>
  <connection id="3" xr16:uid="{ECE412DB-F9F5-459B-99F3-33B9A9E60CE1}" keepAlive="1" name="Consulta - RPT_Final" description="Conexión a la consulta 'RPT_Final' en el libro." type="5" refreshedVersion="8" background="1" saveData="1">
    <dbPr connection="Provider=Microsoft.Mashup.OleDb.1;Data Source=$Workbook$;Location=RPT_Final;Extended Properties=&quot;&quot;" command="SELECT * FROM [RPT_Final]"/>
  </connection>
</connections>
</file>

<file path=xl/sharedStrings.xml><?xml version="1.0" encoding="utf-8"?>
<sst xmlns="http://schemas.openxmlformats.org/spreadsheetml/2006/main" count="95" uniqueCount="77">
  <si>
    <t>ID_Empleado</t>
  </si>
  <si>
    <t>Nombre</t>
  </si>
  <si>
    <t>Apellido</t>
  </si>
  <si>
    <t>Puesto_Asignado</t>
  </si>
  <si>
    <t>E001</t>
  </si>
  <si>
    <t>Elena</t>
  </si>
  <si>
    <t>García</t>
  </si>
  <si>
    <t>E002</t>
  </si>
  <si>
    <t>Carlos</t>
  </si>
  <si>
    <t>Martínez</t>
  </si>
  <si>
    <t>E003</t>
  </si>
  <si>
    <t>Laura</t>
  </si>
  <si>
    <t>Ruiz</t>
  </si>
  <si>
    <t>E004</t>
  </si>
  <si>
    <t>Javier</t>
  </si>
  <si>
    <t>Sánchez</t>
  </si>
  <si>
    <t>E005</t>
  </si>
  <si>
    <t>Isabel</t>
  </si>
  <si>
    <t>Gómez</t>
  </si>
  <si>
    <t>E006</t>
  </si>
  <si>
    <t>David</t>
  </si>
  <si>
    <t>Fernández</t>
  </si>
  <si>
    <t>E007</t>
  </si>
  <si>
    <t>Ana</t>
  </si>
  <si>
    <t>López</t>
  </si>
  <si>
    <t>E008</t>
  </si>
  <si>
    <t>Miguel</t>
  </si>
  <si>
    <t>Pérez</t>
  </si>
  <si>
    <t>E009</t>
  </si>
  <si>
    <t>Sofía</t>
  </si>
  <si>
    <t>Díaz</t>
  </si>
  <si>
    <t>E010</t>
  </si>
  <si>
    <t>Pedro</t>
  </si>
  <si>
    <t>Jiménez</t>
  </si>
  <si>
    <t>ID_Empleado_RPT</t>
  </si>
  <si>
    <t>Denominacion_Puesto</t>
  </si>
  <si>
    <t>Grupo</t>
  </si>
  <si>
    <t>Complemento_Especifico</t>
  </si>
  <si>
    <t>Técnico de Administración General</t>
  </si>
  <si>
    <t>A1</t>
  </si>
  <si>
    <t>Administrativo</t>
  </si>
  <si>
    <t>C1</t>
  </si>
  <si>
    <t>Arquitecto Municipal</t>
  </si>
  <si>
    <t>Policía Local</t>
  </si>
  <si>
    <t>Tesorero/a</t>
  </si>
  <si>
    <t>Trabajador/a Social</t>
  </si>
  <si>
    <t>A2</t>
  </si>
  <si>
    <t>Interventor/a</t>
  </si>
  <si>
    <t>Auxiliar Administrativo</t>
  </si>
  <si>
    <t>C2</t>
  </si>
  <si>
    <t>Ingeniero/a de Obras Públicas</t>
  </si>
  <si>
    <t>Conserje</t>
  </si>
  <si>
    <t>E</t>
  </si>
  <si>
    <t>Antigüedad días</t>
  </si>
  <si>
    <t>Fecha_Alta</t>
  </si>
  <si>
    <t>Fecha Ini</t>
  </si>
  <si>
    <t>Fecha Fin</t>
  </si>
  <si>
    <t>Años</t>
  </si>
  <si>
    <t>Meses</t>
  </si>
  <si>
    <t>Días</t>
  </si>
  <si>
    <t>último día mes anterior</t>
  </si>
  <si>
    <t>dias pasados mes inicio</t>
  </si>
  <si>
    <t>dias pasados mes fin</t>
  </si>
  <si>
    <t>dias faltan fin de mes inicio</t>
  </si>
  <si>
    <t>Suma dias faltan+dias mes fin</t>
  </si>
  <si>
    <t>Meses Pasados</t>
  </si>
  <si>
    <t>dias</t>
  </si>
  <si>
    <t>dias pasados</t>
  </si>
  <si>
    <t>=DIA(FIN.MES(FECHA(AÑO(B2);MES(B2)-1;1);0))</t>
  </si>
  <si>
    <t>=DIA(A2)</t>
  </si>
  <si>
    <t>=DIA(B2)</t>
  </si>
  <si>
    <t>=E4-E5</t>
  </si>
  <si>
    <t>=E7+E6</t>
  </si>
  <si>
    <t>=B2-B1</t>
  </si>
  <si>
    <t>Fecha Calculo Final</t>
  </si>
  <si>
    <t>SIFECHA</t>
  </si>
  <si>
    <t>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</si>
</sst>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quotePrefix="1"/>
    <xf numFmtId="14" fontId="0" fillId="0" borderId="0" xfId="0" quotePrefix="1" applyNumberFormat="1"/>
  </cellXfs>
  <cellStyles count="1">
    <cellStyle name="Normal" xfId="0" builtinId="0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3" connectionId="3" xr16:uid="{16389C75-A3B1-46D9-B96F-CE1117D24668}" autoFormatId="16" applyNumberFormats="0" applyBorderFormats="0" applyFontFormats="0" applyPatternFormats="0" applyAlignmentFormats="0" applyWidthHeightFormats="0">
  <queryTableRefresh nextId="5">
    <queryTableFields count="4">
      <queryTableField id="1" name="ID_Empleado_RPT" tableColumnId="1"/>
      <queryTableField id="2" name="Denominacion_Puesto" tableColumnId="2"/>
      <queryTableField id="3" name="Grupo" tableColumnId="3"/>
      <queryTableField id="4" name="Complemento_Especifico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863C1226-EF7D-47E9-A035-E3E1DFBBA234}" autoFormatId="16" applyNumberFormats="0" applyBorderFormats="0" applyFontFormats="0" applyPatternFormats="0" applyAlignmentFormats="0" applyWidthHeightFormats="0">
  <queryTableRefresh nextId="10" unboundColumnsRight="5">
    <queryTableFields count="9">
      <queryTableField id="1" name="ID_Empleado" tableColumnId="1"/>
      <queryTableField id="2" name="Nombre" tableColumnId="2"/>
      <queryTableField id="3" name="Apellido" tableColumnId="3"/>
      <queryTableField id="4" name="Puesto_Asignado" tableColumnId="4"/>
      <queryTableField id="5" dataBound="0" tableColumnId="5"/>
      <queryTableField id="6" dataBound="0" tableColumnId="6"/>
      <queryTableField id="7" dataBound="0" tableColumnId="7"/>
      <queryTableField id="8" dataBound="0" tableColumnId="8"/>
      <queryTableField id="9" dataBound="0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02ABA9-C4E7-43BC-825B-A42BD95EA9C5}" name="T_RPT" displayName="T_RPT" ref="A1:D11" tableType="queryTable" totalsRowShown="0">
  <autoFilter ref="A1:D11" xr:uid="{9102ABA9-C4E7-43BC-825B-A42BD95EA9C5}"/>
  <tableColumns count="4">
    <tableColumn id="1" xr3:uid="{C4E98F6A-FB93-45C5-9A99-F34E0FB0D486}" uniqueName="1" name="ID_Empleado_RPT" queryTableFieldId="1" dataDxfId="11"/>
    <tableColumn id="2" xr3:uid="{31F9F3DB-BC25-4B70-BBBF-D8363737060C}" uniqueName="2" name="Denominacion_Puesto" queryTableFieldId="2" dataDxfId="10"/>
    <tableColumn id="3" xr3:uid="{77A1B37C-7F1D-435C-B208-59CE3B246C45}" uniqueName="3" name="Grupo" queryTableFieldId="3" dataDxfId="9"/>
    <tableColumn id="4" xr3:uid="{8017FC3D-4BDD-43CD-84C4-727469FBDFF1}" uniqueName="4" name="Complemento_Especifico" queryTableField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E0F9F2-24E5-4E17-AC08-9FA34B43EB21}" name="T_Empleados" displayName="T_Empleados" ref="A1:I11" tableType="queryTable" totalsRowShown="0">
  <autoFilter ref="A1:I11" xr:uid="{F6E0F9F2-24E5-4E17-AC08-9FA34B43EB21}"/>
  <tableColumns count="9">
    <tableColumn id="1" xr3:uid="{59485227-E197-4642-B979-CD4A5DB0612A}" uniqueName="1" name="ID_Empleado" queryTableFieldId="1" dataDxfId="8"/>
    <tableColumn id="2" xr3:uid="{6B15A3DD-54F8-444B-8EDC-8B79A2132C4E}" uniqueName="2" name="Nombre" queryTableFieldId="2" dataDxfId="7"/>
    <tableColumn id="3" xr3:uid="{4C8F2259-6B32-4D06-A881-C38EAB501BB1}" uniqueName="3" name="Apellido" queryTableFieldId="3" dataDxfId="6"/>
    <tableColumn id="4" xr3:uid="{9C1BC99A-7A8E-4E2A-8A8B-872680B254F4}" uniqueName="4" name="Puesto_Asignado" queryTableFieldId="4" dataDxfId="5"/>
    <tableColumn id="5" xr3:uid="{69675D97-BD94-4841-A1C8-DB1568E05C74}" uniqueName="5" name="Fecha_Alta" queryTableFieldId="5" dataDxfId="4"/>
    <tableColumn id="6" xr3:uid="{E7EABDEB-DA69-4485-8C79-1BD50E4BB010}" uniqueName="6" name="Antigüedad días" queryTableFieldId="6" dataDxfId="3">
      <calculatedColumnFormula>TODAY()-T_Empleados[[#This Row],[Fecha_Alta]]</calculatedColumnFormula>
    </tableColumn>
    <tableColumn id="7" xr3:uid="{60D9EA4E-BBAB-4DBA-A238-2DB60872346E}" uniqueName="7" name="Años" queryTableFieldId="7" dataDxfId="2">
      <calculatedColumnFormula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calculatedColumnFormula>
    </tableColumn>
    <tableColumn id="8" xr3:uid="{19C8A2EC-B24E-4A32-9DC8-9520D6DDCB93}" uniqueName="8" name="Meses" queryTableFieldId="8" dataDxfId="1">
      <calculatedColumnFormula>IF(DAY($K$2)&gt;=DAY(T_Empleados[[#This Row],[Fecha_Alta]]),MOD(MONTH($K$2)-MONTH(T_Empleados[[#This Row],[Fecha_Alta]]),12),MOD(MONTH($K$2)-MONTH(T_Empleados[[#This Row],[Fecha_Alta]])-1,12))</calculatedColumnFormula>
    </tableColumn>
    <tableColumn id="9" xr3:uid="{C4B81936-54AC-408C-8100-20C230A198C3}" uniqueName="9" name="Días" queryTableFieldId="9" dataDxfId="0">
      <calculatedColumnFormula>IF(DAY($K$2)&gt;=DAY(T_Empleados[[#This Row],[Fecha_Alta]]),DAY($K$2)-DAY(T_Empleados[[#This Row],[Fecha_Alta]]),DAY(EOMONTH(DATE(YEAR($K$2),MONTH($K$2)-1,1),0))-DAY(T_Empleados[[#This Row],[Fecha_Alta]])+DAY($K$2))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B1688E9-CB97-4D9F-BEAD-156A2E47CA35}">
  <we:reference id="wa200005171" version="1.0.0.0" store="es-ES" storeType="OMEX"/>
  <we:alternateReferences>
    <we:reference id="WA200005171" version="1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_xldudf_GPT_GPTINTERACT</we:customFunctionIds>
        <we:customFunctionIds>_xldudf_GPT_GPTPROMPT</we:customFunctionIds>
        <we:customFunctionIds>_xldudf_GPT_GPTPREDICT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7784-0ABA-46EC-B83F-CBE5CAF24994}">
  <dimension ref="A1:D11"/>
  <sheetViews>
    <sheetView workbookViewId="0">
      <selection activeCell="E14" sqref="E14"/>
    </sheetView>
  </sheetViews>
  <sheetFormatPr baseColWidth="10" defaultRowHeight="15" x14ac:dyDescent="0.25"/>
  <cols>
    <col min="1" max="1" width="19.5703125" bestFit="1" customWidth="1"/>
    <col min="2" max="2" width="32.28515625" bestFit="1" customWidth="1"/>
    <col min="3" max="3" width="8.85546875" bestFit="1" customWidth="1"/>
    <col min="4" max="4" width="26.85546875" bestFit="1" customWidth="1"/>
  </cols>
  <sheetData>
    <row r="1" spans="1:4" x14ac:dyDescent="0.25">
      <c r="A1" t="s">
        <v>34</v>
      </c>
      <c r="B1" t="s">
        <v>35</v>
      </c>
      <c r="C1" t="s">
        <v>36</v>
      </c>
      <c r="D1" t="s">
        <v>37</v>
      </c>
    </row>
    <row r="2" spans="1:4" x14ac:dyDescent="0.25">
      <c r="A2" t="s">
        <v>4</v>
      </c>
      <c r="B2" t="s">
        <v>38</v>
      </c>
      <c r="C2" t="s">
        <v>39</v>
      </c>
      <c r="D2">
        <v>25000</v>
      </c>
    </row>
    <row r="3" spans="1:4" x14ac:dyDescent="0.25">
      <c r="A3" t="s">
        <v>7</v>
      </c>
      <c r="B3" t="s">
        <v>40</v>
      </c>
      <c r="C3" t="s">
        <v>41</v>
      </c>
      <c r="D3">
        <v>18000</v>
      </c>
    </row>
    <row r="4" spans="1:4" x14ac:dyDescent="0.25">
      <c r="A4" t="s">
        <v>10</v>
      </c>
      <c r="B4" t="s">
        <v>42</v>
      </c>
      <c r="C4" t="s">
        <v>39</v>
      </c>
      <c r="D4">
        <v>28000</v>
      </c>
    </row>
    <row r="5" spans="1:4" x14ac:dyDescent="0.25">
      <c r="A5" t="s">
        <v>13</v>
      </c>
      <c r="B5" t="s">
        <v>43</v>
      </c>
      <c r="C5" t="s">
        <v>41</v>
      </c>
      <c r="D5">
        <v>21000</v>
      </c>
    </row>
    <row r="6" spans="1:4" x14ac:dyDescent="0.25">
      <c r="A6" t="s">
        <v>16</v>
      </c>
      <c r="B6" t="s">
        <v>44</v>
      </c>
      <c r="C6" t="s">
        <v>39</v>
      </c>
      <c r="D6">
        <v>32000</v>
      </c>
    </row>
    <row r="7" spans="1:4" x14ac:dyDescent="0.25">
      <c r="A7" t="s">
        <v>19</v>
      </c>
      <c r="B7" t="s">
        <v>45</v>
      </c>
      <c r="C7" t="s">
        <v>46</v>
      </c>
      <c r="D7">
        <v>22000</v>
      </c>
    </row>
    <row r="8" spans="1:4" x14ac:dyDescent="0.25">
      <c r="A8" t="s">
        <v>22</v>
      </c>
      <c r="B8" t="s">
        <v>47</v>
      </c>
      <c r="C8" t="s">
        <v>39</v>
      </c>
      <c r="D8">
        <v>32000</v>
      </c>
    </row>
    <row r="9" spans="1:4" x14ac:dyDescent="0.25">
      <c r="A9" t="s">
        <v>25</v>
      </c>
      <c r="B9" t="s">
        <v>48</v>
      </c>
      <c r="C9" t="s">
        <v>49</v>
      </c>
      <c r="D9">
        <v>16000</v>
      </c>
    </row>
    <row r="10" spans="1:4" x14ac:dyDescent="0.25">
      <c r="A10" t="s">
        <v>28</v>
      </c>
      <c r="B10" t="s">
        <v>50</v>
      </c>
      <c r="C10" t="s">
        <v>39</v>
      </c>
      <c r="D10">
        <v>28000</v>
      </c>
    </row>
    <row r="11" spans="1:4" x14ac:dyDescent="0.25">
      <c r="A11" t="s">
        <v>31</v>
      </c>
      <c r="B11" t="s">
        <v>51</v>
      </c>
      <c r="C11" t="s">
        <v>52</v>
      </c>
      <c r="D11">
        <v>14000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8FD8-2583-416F-AD98-004C95F6A0C0}">
  <dimension ref="A1:L16"/>
  <sheetViews>
    <sheetView workbookViewId="0">
      <selection activeCell="M9" sqref="M9"/>
    </sheetView>
  </sheetViews>
  <sheetFormatPr baseColWidth="10" defaultRowHeight="15" x14ac:dyDescent="0.25"/>
  <cols>
    <col min="1" max="1" width="15.140625" bestFit="1" customWidth="1"/>
    <col min="2" max="2" width="10.5703125" bestFit="1" customWidth="1"/>
    <col min="3" max="3" width="10.7109375" bestFit="1" customWidth="1"/>
    <col min="4" max="4" width="32.28515625" bestFit="1" customWidth="1"/>
    <col min="7" max="7" width="11.7109375" bestFit="1" customWidth="1"/>
    <col min="8" max="8" width="11.7109375" customWidth="1"/>
    <col min="11" max="11" width="20" customWidth="1"/>
    <col min="12" max="12" width="11.7109375" bestFit="1" customWidth="1"/>
    <col min="14" max="14" width="30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54</v>
      </c>
      <c r="F1" t="s">
        <v>53</v>
      </c>
      <c r="G1" t="s">
        <v>57</v>
      </c>
      <c r="H1" t="s">
        <v>58</v>
      </c>
      <c r="I1" t="s">
        <v>59</v>
      </c>
      <c r="K1" t="s">
        <v>74</v>
      </c>
    </row>
    <row r="2" spans="1:12" x14ac:dyDescent="0.25">
      <c r="A2" t="s">
        <v>4</v>
      </c>
      <c r="B2" t="s">
        <v>5</v>
      </c>
      <c r="C2" t="s">
        <v>6</v>
      </c>
      <c r="D2" t="str">
        <f>_xlfn.XLOOKUP(T_Empleados[[#This Row],[ID_Empleado]],T_RPT[ID_Empleado_RPT],T_RPT[Denominacion_Puesto],"No existe",0,1)</f>
        <v>Técnico de Administración General</v>
      </c>
      <c r="E2" s="1">
        <v>42175</v>
      </c>
      <c r="F2" s="2">
        <f ca="1">TODAY()-T_Empleados[[#This Row],[Fecha_Alta]]</f>
        <v>3747</v>
      </c>
      <c r="G2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10</v>
      </c>
      <c r="H2">
        <f>IF(DAY($K$2)&gt;=DAY(T_Empleados[[#This Row],[Fecha_Alta]]),MOD(MONTH($K$2)-MONTH(T_Empleados[[#This Row],[Fecha_Alta]]),12),MOD(MONTH($K$2)-MONTH(T_Empleados[[#This Row],[Fecha_Alta]])-1,12))</f>
        <v>2</v>
      </c>
      <c r="I2">
        <f>IF(DAY($K$2)&gt;=DAY(T_Empleados[[#This Row],[Fecha_Alta]]),DAY($K$2)-DAY(T_Empleados[[#This Row],[Fecha_Alta]]),DAY(EOMONTH(DATE(YEAR($K$2),MONTH($K$2)-1,1),0))-DAY(T_Empleados[[#This Row],[Fecha_Alta]])+DAY($K$2))</f>
        <v>22</v>
      </c>
      <c r="K2" s="1">
        <v>45911</v>
      </c>
    </row>
    <row r="3" spans="1:12" x14ac:dyDescent="0.25">
      <c r="A3" t="s">
        <v>7</v>
      </c>
      <c r="B3" t="s">
        <v>8</v>
      </c>
      <c r="C3" t="s">
        <v>9</v>
      </c>
      <c r="D3" t="str">
        <f>_xlfn.XLOOKUP(T_Empleados[[#This Row],[ID_Empleado]],T_RPT[ID_Empleado_RPT],T_RPT[Denominacion_Puesto],"No existe",0,1)</f>
        <v>Administrativo</v>
      </c>
      <c r="E3" s="1">
        <v>40959</v>
      </c>
      <c r="F3" s="2">
        <f ca="1">TODAY()-T_Empleados[[#This Row],[Fecha_Alta]]</f>
        <v>4963</v>
      </c>
      <c r="G3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13</v>
      </c>
      <c r="H3">
        <f>IF(DAY($K$2)&gt;=DAY(T_Empleados[[#This Row],[Fecha_Alta]]),MOD(MONTH($K$2)-MONTH(T_Empleados[[#This Row],[Fecha_Alta]]),12),MOD(MONTH($K$2)-MONTH(T_Empleados[[#This Row],[Fecha_Alta]])-1,12))</f>
        <v>6</v>
      </c>
      <c r="I3">
        <f>IF(DAY($K$2)&gt;=DAY(T_Empleados[[#This Row],[Fecha_Alta]]),DAY($K$2)-DAY(T_Empleados[[#This Row],[Fecha_Alta]]),DAY(EOMONTH(DATE(YEAR($K$2),MONTH($K$2)-1,1),0))-DAY(T_Empleados[[#This Row],[Fecha_Alta]])+DAY($K$2))</f>
        <v>22</v>
      </c>
      <c r="K3" s="1"/>
    </row>
    <row r="4" spans="1:12" x14ac:dyDescent="0.25">
      <c r="A4" t="s">
        <v>10</v>
      </c>
      <c r="B4" t="s">
        <v>11</v>
      </c>
      <c r="C4" t="s">
        <v>12</v>
      </c>
      <c r="D4" t="str">
        <f>_xlfn.XLOOKUP(T_Empleados[[#This Row],[ID_Empleado]],T_RPT[ID_Empleado_RPT],T_RPT[Denominacion_Puesto],"No existe",0,1)</f>
        <v>Arquitecto Municipal</v>
      </c>
      <c r="E4" s="1">
        <v>45274</v>
      </c>
      <c r="F4" s="2">
        <f ca="1">TODAY()-T_Empleados[[#This Row],[Fecha_Alta]]</f>
        <v>648</v>
      </c>
      <c r="G4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1</v>
      </c>
      <c r="H4">
        <f>IF(DAY($K$2)&gt;=DAY(T_Empleados[[#This Row],[Fecha_Alta]]),MOD(MONTH($K$2)-MONTH(T_Empleados[[#This Row],[Fecha_Alta]]),12),MOD(MONTH($K$2)-MONTH(T_Empleados[[#This Row],[Fecha_Alta]])-1,12))</f>
        <v>8</v>
      </c>
      <c r="I4">
        <f>IF(DAY($K$2)&gt;=DAY(T_Empleados[[#This Row],[Fecha_Alta]]),DAY($K$2)-DAY(T_Empleados[[#This Row],[Fecha_Alta]]),DAY(EOMONTH(DATE(YEAR($K$2),MONTH($K$2)-1,1),0))-DAY(T_Empleados[[#This Row],[Fecha_Alta]])+DAY($K$2))</f>
        <v>28</v>
      </c>
      <c r="K4" s="1"/>
    </row>
    <row r="5" spans="1:12" x14ac:dyDescent="0.25">
      <c r="A5" t="s">
        <v>13</v>
      </c>
      <c r="B5" t="s">
        <v>14</v>
      </c>
      <c r="C5" t="s">
        <v>15</v>
      </c>
      <c r="D5" t="str">
        <f>_xlfn.XLOOKUP(T_Empleados[[#This Row],[ID_Empleado]],T_RPT[ID_Empleado_RPT],T_RPT[Denominacion_Puesto],"No existe",0,1)</f>
        <v>Policía Local</v>
      </c>
      <c r="E5" s="1">
        <v>41865</v>
      </c>
      <c r="F5" s="2">
        <f ca="1">TODAY()-T_Empleados[[#This Row],[Fecha_Alta]]</f>
        <v>4057</v>
      </c>
      <c r="G5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11</v>
      </c>
      <c r="H5">
        <f>IF(DAY($K$2)&gt;=DAY(T_Empleados[[#This Row],[Fecha_Alta]]),MOD(MONTH($K$2)-MONTH(T_Empleados[[#This Row],[Fecha_Alta]]),12),MOD(MONTH($K$2)-MONTH(T_Empleados[[#This Row],[Fecha_Alta]])-1,12))</f>
        <v>0</v>
      </c>
      <c r="I5">
        <f>IF(DAY($K$2)&gt;=DAY(T_Empleados[[#This Row],[Fecha_Alta]]),DAY($K$2)-DAY(T_Empleados[[#This Row],[Fecha_Alta]]),DAY(EOMONTH(DATE(YEAR($K$2),MONTH($K$2)-1,1),0))-DAY(T_Empleados[[#This Row],[Fecha_Alta]])+DAY($K$2))</f>
        <v>28</v>
      </c>
      <c r="K5" s="1"/>
    </row>
    <row r="6" spans="1:12" x14ac:dyDescent="0.25">
      <c r="A6" t="s">
        <v>16</v>
      </c>
      <c r="B6" t="s">
        <v>17</v>
      </c>
      <c r="C6" t="s">
        <v>18</v>
      </c>
      <c r="D6" t="str">
        <f>_xlfn.XLOOKUP(T_Empleados[[#This Row],[ID_Empleado]],T_RPT[ID_Empleado_RPT],T_RPT[Denominacion_Puesto],"No existe",0,1)</f>
        <v>Tesorero/a</v>
      </c>
      <c r="E6" s="1">
        <v>39649</v>
      </c>
      <c r="F6" s="2">
        <f ca="1">TODAY()-T_Empleados[[#This Row],[Fecha_Alta]]</f>
        <v>6273</v>
      </c>
      <c r="G6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17</v>
      </c>
      <c r="H6">
        <f>IF(DAY($K$2)&gt;=DAY(T_Empleados[[#This Row],[Fecha_Alta]]),MOD(MONTH($K$2)-MONTH(T_Empleados[[#This Row],[Fecha_Alta]]),12),MOD(MONTH($K$2)-MONTH(T_Empleados[[#This Row],[Fecha_Alta]])-1,12))</f>
        <v>1</v>
      </c>
      <c r="I6">
        <f>IF(DAY($K$2)&gt;=DAY(T_Empleados[[#This Row],[Fecha_Alta]]),DAY($K$2)-DAY(T_Empleados[[#This Row],[Fecha_Alta]]),DAY(EOMONTH(DATE(YEAR($K$2),MONTH($K$2)-1,1),0))-DAY(T_Empleados[[#This Row],[Fecha_Alta]])+DAY($K$2))</f>
        <v>22</v>
      </c>
      <c r="K6" s="1"/>
    </row>
    <row r="7" spans="1:12" x14ac:dyDescent="0.25">
      <c r="A7" t="s">
        <v>19</v>
      </c>
      <c r="B7" t="s">
        <v>20</v>
      </c>
      <c r="C7" t="s">
        <v>21</v>
      </c>
      <c r="D7" t="str">
        <f>_xlfn.XLOOKUP(T_Empleados[[#This Row],[ID_Empleado]],T_RPT[ID_Empleado_RPT],T_RPT[Denominacion_Puesto],"No existe",0,1)</f>
        <v>Trabajador/a Social</v>
      </c>
      <c r="E7" s="1">
        <v>43547</v>
      </c>
      <c r="F7" s="2">
        <f ca="1">TODAY()-T_Empleados[[#This Row],[Fecha_Alta]]</f>
        <v>2375</v>
      </c>
      <c r="G7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6</v>
      </c>
      <c r="H7">
        <f>IF(DAY($K$2)&gt;=DAY(T_Empleados[[#This Row],[Fecha_Alta]]),MOD(MONTH($K$2)-MONTH(T_Empleados[[#This Row],[Fecha_Alta]]),12),MOD(MONTH($K$2)-MONTH(T_Empleados[[#This Row],[Fecha_Alta]])-1,12))</f>
        <v>5</v>
      </c>
      <c r="I7">
        <f>IF(DAY($K$2)&gt;=DAY(T_Empleados[[#This Row],[Fecha_Alta]]),DAY($K$2)-DAY(T_Empleados[[#This Row],[Fecha_Alta]]),DAY(EOMONTH(DATE(YEAR($K$2),MONTH($K$2)-1,1),0))-DAY(T_Empleados[[#This Row],[Fecha_Alta]])+DAY($K$2))</f>
        <v>19</v>
      </c>
      <c r="K7" s="1"/>
      <c r="L7" s="1"/>
    </row>
    <row r="8" spans="1:12" x14ac:dyDescent="0.25">
      <c r="A8" t="s">
        <v>22</v>
      </c>
      <c r="B8" t="s">
        <v>23</v>
      </c>
      <c r="C8" t="s">
        <v>24</v>
      </c>
      <c r="D8" t="str">
        <f>_xlfn.XLOOKUP(T_Empleados[[#This Row],[ID_Empleado]],T_RPT[ID_Empleado_RPT],T_RPT[Denominacion_Puesto],"No existe",0,1)</f>
        <v>Interventor/a</v>
      </c>
      <c r="E8" s="1">
        <v>45910</v>
      </c>
      <c r="F8" s="2">
        <f ca="1">TODAY()-T_Empleados[[#This Row],[Fecha_Alta]]</f>
        <v>12</v>
      </c>
      <c r="G8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0</v>
      </c>
      <c r="H8">
        <f>IF(DAY($K$2)&gt;=DAY(T_Empleados[[#This Row],[Fecha_Alta]]),MOD(MONTH($K$2)-MONTH(T_Empleados[[#This Row],[Fecha_Alta]]),12),MOD(MONTH($K$2)-MONTH(T_Empleados[[#This Row],[Fecha_Alta]])-1,12))</f>
        <v>0</v>
      </c>
      <c r="I8">
        <f>IF(DAY($K$2)&gt;=DAY(T_Empleados[[#This Row],[Fecha_Alta]]),DAY($K$2)-DAY(T_Empleados[[#This Row],[Fecha_Alta]]),DAY(EOMONTH(DATE(YEAR($K$2),MONTH($K$2)-1,1),0))-DAY(T_Empleados[[#This Row],[Fecha_Alta]])+DAY($K$2))</f>
        <v>1</v>
      </c>
      <c r="K8" s="1"/>
    </row>
    <row r="9" spans="1:12" x14ac:dyDescent="0.25">
      <c r="A9" t="s">
        <v>25</v>
      </c>
      <c r="B9" t="s">
        <v>26</v>
      </c>
      <c r="C9" t="s">
        <v>27</v>
      </c>
      <c r="D9" t="str">
        <f>_xlfn.XLOOKUP(T_Empleados[[#This Row],[ID_Empleado]],T_RPT[ID_Empleado_RPT],T_RPT[Denominacion_Puesto],"No existe",0,1)</f>
        <v>Auxiliar Administrativo</v>
      </c>
      <c r="E9" s="1">
        <v>43692</v>
      </c>
      <c r="F9" s="2">
        <f ca="1">TODAY()-T_Empleados[[#This Row],[Fecha_Alta]]</f>
        <v>2230</v>
      </c>
      <c r="G9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6</v>
      </c>
      <c r="H9">
        <f>IF(DAY($K$2)&gt;=DAY(T_Empleados[[#This Row],[Fecha_Alta]]),MOD(MONTH($K$2)-MONTH(T_Empleados[[#This Row],[Fecha_Alta]]),12),MOD(MONTH($K$2)-MONTH(T_Empleados[[#This Row],[Fecha_Alta]])-1,12))</f>
        <v>0</v>
      </c>
      <c r="I9">
        <f>IF(DAY($K$2)&gt;=DAY(T_Empleados[[#This Row],[Fecha_Alta]]),DAY($K$2)-DAY(T_Empleados[[#This Row],[Fecha_Alta]]),DAY(EOMONTH(DATE(YEAR($K$2),MONTH($K$2)-1,1),0))-DAY(T_Empleados[[#This Row],[Fecha_Alta]])+DAY($K$2))</f>
        <v>27</v>
      </c>
    </row>
    <row r="10" spans="1:12" x14ac:dyDescent="0.25">
      <c r="A10" t="s">
        <v>28</v>
      </c>
      <c r="B10" t="s">
        <v>29</v>
      </c>
      <c r="C10" t="s">
        <v>30</v>
      </c>
      <c r="D10" t="str">
        <f>_xlfn.XLOOKUP(T_Empleados[[#This Row],[ID_Empleado]],T_RPT[ID_Empleado_RPT],T_RPT[Denominacion_Puesto],"No existe",0,1)</f>
        <v>Ingeniero/a de Obras Públicas</v>
      </c>
      <c r="E10" s="1">
        <v>39953</v>
      </c>
      <c r="F10" s="2">
        <f ca="1">TODAY()-T_Empleados[[#This Row],[Fecha_Alta]]</f>
        <v>5969</v>
      </c>
      <c r="G10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16</v>
      </c>
      <c r="H10">
        <f>IF(DAY($K$2)&gt;=DAY(T_Empleados[[#This Row],[Fecha_Alta]]),MOD(MONTH($K$2)-MONTH(T_Empleados[[#This Row],[Fecha_Alta]]),12),MOD(MONTH($K$2)-MONTH(T_Empleados[[#This Row],[Fecha_Alta]])-1,12))</f>
        <v>3</v>
      </c>
      <c r="I10">
        <f>IF(DAY($K$2)&gt;=DAY(T_Empleados[[#This Row],[Fecha_Alta]]),DAY($K$2)-DAY(T_Empleados[[#This Row],[Fecha_Alta]]),DAY(EOMONTH(DATE(YEAR($K$2),MONTH($K$2)-1,1),0))-DAY(T_Empleados[[#This Row],[Fecha_Alta]])+DAY($K$2))</f>
        <v>22</v>
      </c>
      <c r="K10" s="1"/>
    </row>
    <row r="11" spans="1:12" x14ac:dyDescent="0.25">
      <c r="A11" t="s">
        <v>31</v>
      </c>
      <c r="B11" t="s">
        <v>32</v>
      </c>
      <c r="C11" t="s">
        <v>33</v>
      </c>
      <c r="D11" t="str">
        <f>_xlfn.XLOOKUP(T_Empleados[[#This Row],[ID_Empleado]],T_RPT[ID_Empleado_RPT],T_RPT[Denominacion_Puesto],"No existe",0,1)</f>
        <v>Conserje</v>
      </c>
      <c r="E11" s="1">
        <v>36628</v>
      </c>
      <c r="F11" s="2">
        <f ca="1">TODAY()-T_Empleados[[#This Row],[Fecha_Alta]]</f>
        <v>9294</v>
      </c>
      <c r="G11">
        <f>IF(OR(MONTH($K$2)&lt;MONTH(T_Empleados[[#This Row],[Fecha_Alta]]),AND(MONTH($K$2)=MONTH(T_Empleados[[#This Row],[Fecha_Alta]]),DAY($K$2)&lt;DAY(T_Empleados[[#This Row],[Fecha_Alta]]))),YEAR($K$2)-YEAR(T_Empleados[[#This Row],[Fecha_Alta]])-1,YEAR($K$2)-YEAR(T_Empleados[[#This Row],[Fecha_Alta]]))</f>
        <v>25</v>
      </c>
      <c r="H11">
        <f>IF(DAY($K$2)&gt;=DAY(T_Empleados[[#This Row],[Fecha_Alta]]),MOD(MONTH($K$2)-MONTH(T_Empleados[[#This Row],[Fecha_Alta]]),12),MOD(MONTH($K$2)-MONTH(T_Empleados[[#This Row],[Fecha_Alta]])-1,12))</f>
        <v>4</v>
      </c>
      <c r="I11">
        <f>IF(DAY($K$2)&gt;=DAY(T_Empleados[[#This Row],[Fecha_Alta]]),DAY($K$2)-DAY(T_Empleados[[#This Row],[Fecha_Alta]]),DAY(EOMONTH(DATE(YEAR($K$2),MONTH($K$2)-1,1),0))-DAY(T_Empleados[[#This Row],[Fecha_Alta]])+DAY($K$2))</f>
        <v>30</v>
      </c>
      <c r="K11" s="1"/>
      <c r="L11" s="2"/>
    </row>
    <row r="12" spans="1:12" x14ac:dyDescent="0.25">
      <c r="K12" s="1"/>
    </row>
    <row r="15" spans="1:12" x14ac:dyDescent="0.25">
      <c r="K15" s="1"/>
    </row>
    <row r="16" spans="1:12" x14ac:dyDescent="0.25">
      <c r="K16" s="1"/>
      <c r="L16" s="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FE6-99A3-46D6-88C7-45B825488998}">
  <dimension ref="A1:F13"/>
  <sheetViews>
    <sheetView tabSelected="1" workbookViewId="0">
      <selection activeCell="D19" sqref="D19"/>
    </sheetView>
  </sheetViews>
  <sheetFormatPr baseColWidth="10" defaultRowHeight="15" x14ac:dyDescent="0.25"/>
  <cols>
    <col min="1" max="1" width="14.7109375" customWidth="1"/>
    <col min="4" max="4" width="29.5703125" customWidth="1"/>
  </cols>
  <sheetData>
    <row r="1" spans="1:6" x14ac:dyDescent="0.25">
      <c r="A1" s="1" t="s">
        <v>55</v>
      </c>
      <c r="B1" t="s">
        <v>56</v>
      </c>
      <c r="D1" t="s">
        <v>67</v>
      </c>
    </row>
    <row r="2" spans="1:6" x14ac:dyDescent="0.25">
      <c r="A2" s="1">
        <v>41640</v>
      </c>
      <c r="B2" s="1">
        <v>42496</v>
      </c>
      <c r="D2">
        <f>B2-A2</f>
        <v>856</v>
      </c>
      <c r="E2" s="4" t="s">
        <v>73</v>
      </c>
    </row>
    <row r="3" spans="1:6" x14ac:dyDescent="0.25">
      <c r="A3" s="1"/>
      <c r="B3" t="s">
        <v>76</v>
      </c>
      <c r="C3" t="s">
        <v>75</v>
      </c>
    </row>
    <row r="4" spans="1:6" x14ac:dyDescent="0.25">
      <c r="A4" t="s">
        <v>57</v>
      </c>
      <c r="B4">
        <f>IF(OR(MONTH(B2)&lt;MONTH(A2),AND(MONTH(B2)=MONTH(A2),DAY(B2)&lt;DAY(A2))),YEAR(B2)-YEAR(A2)-1,YEAR(B2)-YEAR(A2))</f>
        <v>2</v>
      </c>
      <c r="C4">
        <f>DATEDIF($A$2,$B$2,"Y")</f>
        <v>2</v>
      </c>
      <c r="D4" t="s">
        <v>60</v>
      </c>
      <c r="E4">
        <f>DAY(EOMONTH(DATE(YEAR(B2),MONTH(B2)-1,1),0))</f>
        <v>30</v>
      </c>
      <c r="F4" s="3" t="s">
        <v>68</v>
      </c>
    </row>
    <row r="5" spans="1:6" x14ac:dyDescent="0.25">
      <c r="A5" s="1" t="s">
        <v>58</v>
      </c>
      <c r="B5">
        <f>IF(DAY(B2)&gt;=DAY(A2),MOD(MONTH(B2)-MONTH(A2),12),MOD(MONTH(B2)-MONTH(A2)-1,12))</f>
        <v>4</v>
      </c>
      <c r="C5">
        <f>MOD(DATEDIF($A$2,$B$2,"M"),12)</f>
        <v>4</v>
      </c>
      <c r="D5" t="s">
        <v>61</v>
      </c>
      <c r="E5">
        <f>DAY(A2)</f>
        <v>1</v>
      </c>
      <c r="F5" s="3" t="s">
        <v>69</v>
      </c>
    </row>
    <row r="6" spans="1:6" x14ac:dyDescent="0.25">
      <c r="A6" s="1" t="s">
        <v>59</v>
      </c>
      <c r="B6" s="2">
        <f>IF(DAY(B2)&gt;=DAY(A2),DAY(B2)-DAY(A2),DAY(EOMONTH(DATE(YEAR(B2),MONTH(B2)-1,1),0))-DAY(A2)+DAY(B2))</f>
        <v>5</v>
      </c>
      <c r="C6">
        <f>DATEDIF($A$2,$B$2,"MD")</f>
        <v>5</v>
      </c>
      <c r="D6" t="s">
        <v>62</v>
      </c>
      <c r="E6">
        <f>DAY(B2)</f>
        <v>6</v>
      </c>
      <c r="F6" s="3" t="s">
        <v>70</v>
      </c>
    </row>
    <row r="7" spans="1:6" x14ac:dyDescent="0.25">
      <c r="A7" s="1"/>
      <c r="D7" t="s">
        <v>63</v>
      </c>
      <c r="E7">
        <f>E4-E5</f>
        <v>29</v>
      </c>
      <c r="F7" s="3" t="s">
        <v>71</v>
      </c>
    </row>
    <row r="8" spans="1:6" x14ac:dyDescent="0.25">
      <c r="D8" t="s">
        <v>64</v>
      </c>
      <c r="E8">
        <f>E7+E6</f>
        <v>35</v>
      </c>
      <c r="F8" s="3" t="s">
        <v>72</v>
      </c>
    </row>
    <row r="10" spans="1:6" x14ac:dyDescent="0.25">
      <c r="A10" s="1" t="s">
        <v>65</v>
      </c>
      <c r="B10">
        <f>DATEDIF($A$2,$B$2,"M")</f>
        <v>28</v>
      </c>
    </row>
    <row r="11" spans="1:6" x14ac:dyDescent="0.25">
      <c r="A11" s="1" t="s">
        <v>66</v>
      </c>
      <c r="B11" s="2">
        <f>B6</f>
        <v>5</v>
      </c>
    </row>
    <row r="13" spans="1:6" x14ac:dyDescent="0.25">
      <c r="B13">
        <f>DATEDIF($A$2,$B$2,"YM")</f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3 6 1 0 e 5 8 - b b 0 2 - 4 1 8 9 - a 3 3 0 - b d f e 0 e 2 2 7 4 b c "   x m l n s = " h t t p : / / s c h e m a s . m i c r o s o f t . c o m / D a t a M a s h u p " > A A A A A E s G A A B Q S w M E F A A C A A g A o 1 4 n W z B o v w W l A A A A 9 g A A A B I A H A B D b 2 5 m a W c v U G F j a 2 F n Z S 5 4 b W w g o h g A K K A U A A A A A A A A A A A A A A A A A A A A A A A A A A A A h Y 9 N D o I w G E S v Q r q n P 2 i U k I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w W 8 a Y A p k g 5 N p 8 h W j c + 2 x / I K z 6 2 v W d 4 s q G 6 w L I F I G 8 P / A H U E s D B B Q A A g A I A K N e J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X i d b U N j H Y E Q D A A D P E w A A E w A c A E Z v c m 1 1 b G F z L 1 N l Y 3 R p b 2 4 x L m 0 g o h g A K K A U A A A A A A A A A A A A A A A A A A A A A A A A A A A A 7 V b b T t t A E H 1 H 4 h 9 G 7 k s i O R E O l 4 f S V A p x o E h A g I Q n g q K N P Y R F 6 9 3 U u + Z S x M f 0 W / p j n Y 0 J T m L M p X 2 o V D k v T s a z 4 5 l z z h x H Y 2 C 4 k t B L r 9 7 2 6 s r q i r 5 i M Y b Q V l I n w r A d p h G a I N C s r g B 9 u j E f o 6 R I W 9 / U f R U k E U p T 2 e U C 6 3 T E 0 A 9 d c d q f B 2 c a Y z 0 Y J S j V o C v R j / k N Q g 3 O J F 1 j z U M W Q o h w + O u n Y G M 2 2 F V x x A L b S 7 v b 2 + + 3 D g Z p M R 6 q Q a v u 1 W E P 9 b T V e 2 h J J r j m G n x m l I b O X Y B i g N c Y T Y T S g 3 G a N 5 z Q Q x R l 1 s 2 d c a r u u Y + C R 9 x g 3 H S 2 H Z e m E 0 k k d X P T h Y 4 M V M j l u L m 1 u b b m u X C S K I M 9 c y + w m X 2 t H y m J F 1 U 3 x e C T 0 + c T B Q G L R p y F y i E 0 + m x E W f 2 Y S X 1 J s 6 T 1 + / c T 1 J U U M f f h w U m j H j 3 f 0 B 0 w e G c e X Z j F G w X x 9 Y L 4 R k F 8 c y H + m D W d 3 m Y Q K B l y C z Y T w M Y x j l n I s h l a Y Z g m V p b H d G E a s G m M f i A L r o B f Q p 8 e M + W e c a k r 5 0 9 D X l D 2 z k H 3 5 K w z 7 B w e H 3 R a f r f n V M F c k X i c D p G F V F I 7 g I L 0 9 W q V 0 + P + 8 0 H 7 P T 0 i E y G y 0 U 5 R C J Q s h i t S E Q M 2 Y t d z t J A 6 h a 9 u 7 U S v Y u A + z A 0 4 B x y d Z x o u u T A x p e m s c A 8 F r c 6 p u t W V g h 6 e Y M o G g i 9 f w X G A y R A W Y 7 X a M l y 1 2 q t 5 h A V l V L M 2 S c l s h D 8 s r j C J V a R u + B T i W b f H N m b w G y F P 2 1 H J z + X C + V N O S 4 h e w A S L d d P E S a H y v T e k X 9 i T 3 Y Z 9 f z j T Q U 7 J R y o a x Z g L t y a E M X 8 h / z i h v V f D l u Z j + V K 9 X C B T 4 O K y r K 5 w W T D q v D s + H x / u c i u h 0 i B L g y w N s j T I / 9 8 g i z j 3 C k h f g u O Z 7 u f 6 F 3 R u 7 m n V 3 D p q + J 5 w s 6 i r U y S g 8 M m k 8 k R 5 V q l 2 H b O 6 i 9 a e L z 3 v 7 i S c 0 t d L X y 9 9 v f T 1 0 t f / y t e n E n 6 Z K B I i W E 8 U E H I d c Z n w e U P x 8 V X G P K e A m M a H i H m x h 3 9 g W E z e z 4 W 3 3 k l N 4 z 3 U N J Y 3 c e s t Y j K 1 e u 9 f o c b H d 2 j 9 D 3 f I W 1 4 i a w g 5 h H 1 6 / x K j 0 3 f r M N 2 S X M 5 e n E z y 0 b a y d e 3 b X Q 0 7 e o I B v + S B T d u X Z m u j b p t b W K 0 Z e c t d 5 F 9 A 7 / k n s w S R O 6 v r v P 0 P 5 j d Q S w E C L Q A U A A I A C A C j X i d b M G i / B a U A A A D 2 A A A A E g A A A A A A A A A A A A A A A A A A A A A A Q 2 9 u Z m l n L 1 B h Y 2 t h Z 2 U u e G 1 s U E s B A i 0 A F A A C A A g A o 1 4 n W w / K 6 a u k A A A A 6 Q A A A B M A A A A A A A A A A A A A A A A A 8 Q A A A F t D b 2 5 0 Z W 5 0 X 1 R 5 c G V z X S 5 4 b W x Q S w E C L Q A U A A I A C A C j X i d b U N j H Y E Q D A A D P E w A A E w A A A A A A A A A A A A A A A A D i A Q A A R m 9 y b X V s Y X M v U 2 V j d G l v b j E u b V B L B Q Y A A A A A A w A D A M I A A A B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L A A A A A A A A H Q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2 5 z d W x 0 Y U J h c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G N h Y T I y M i 0 3 M 2 U 2 L T R m Y z Y t O W Y 1 M C 0 w M j c 2 Y T I z O T Y z N D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1 Q w O T o y M D o y M S 4 z M D M x N T Y 2 W i I g L z 4 8 R W 5 0 c n k g V H l w Z T 0 i R m l s b E N v b H V t b l R 5 c G V z I i B W Y W x 1 Z T 0 i c 0 J n W U d C Z 1 l H I i A v P j x F b n R y e S B U e X B l P S J G a W x s Q 2 9 s d W 1 u T m F t Z X M i I F Z h b H V l P S J z W y Z x d W 9 0 O 0 l E X 0 V t c G x l Y W R v J n F 1 b 3 Q 7 L C Z x d W 9 0 O 0 5 v b W J y Z S Z x d W 9 0 O y w m c X V v d D t B c G V s b G l k b y Z x d W 9 0 O y w m c X V v d D t Q d W V z d G 9 f Q X N p Z 2 5 h Z G 8 m c X V v d D s s J n F 1 b 3 Q 7 Q 2 9 s d W 1 u M S Z x d W 9 0 O y w m c X V v d D t F b X B s Z W F k b 3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z d W x 0 Y U J h c 2 U v Q X V 0 b 1 J l b W 9 2 Z W R D b 2 x 1 b W 5 z M S 5 7 S U R f R W 1 w b G V h Z G 8 s M H 0 m c X V v d D s s J n F 1 b 3 Q 7 U 2 V j d G l v b j E v Q 2 9 u c 3 V s d G F C Y X N l L 0 F 1 d G 9 S Z W 1 v d m V k Q 2 9 s d W 1 u c z E u e 0 5 v b W J y Z S w x f S Z x d W 9 0 O y w m c X V v d D t T Z W N 0 a W 9 u M S 9 D b 2 5 z d W x 0 Y U J h c 2 U v Q X V 0 b 1 J l b W 9 2 Z W R D b 2 x 1 b W 5 z M S 5 7 Q X B l b G x p Z G 8 s M n 0 m c X V v d D s s J n F 1 b 3 Q 7 U 2 V j d G l v b j E v Q 2 9 u c 3 V s d G F C Y X N l L 0 F 1 d G 9 S Z W 1 v d m V k Q 2 9 s d W 1 u c z E u e 1 B 1 Z X N 0 b 1 9 B c 2 l n b m F k b y w z f S Z x d W 9 0 O y w m c X V v d D t T Z W N 0 a W 9 u M S 9 D b 2 5 z d W x 0 Y U J h c 2 U v Q X V 0 b 1 J l b W 9 2 Z W R D b 2 x 1 b W 5 z M S 5 7 Q 2 9 s d W 1 u M S w 0 f S Z x d W 9 0 O y w m c X V v d D t T Z W N 0 a W 9 u M S 9 D b 2 5 z d W x 0 Y U J h c 2 U v Q X V 0 b 1 J l b W 9 2 Z W R D b 2 x 1 b W 5 z M S 5 7 R W 1 w b G V h Z G 9 z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N 1 b H R h Q m F z Z S 9 B d X R v U m V t b 3 Z l Z E N v b H V t b n M x L n t J R F 9 F b X B s Z W F k b y w w f S Z x d W 9 0 O y w m c X V v d D t T Z W N 0 a W 9 u M S 9 D b 2 5 z d W x 0 Y U J h c 2 U v Q X V 0 b 1 J l b W 9 2 Z W R D b 2 x 1 b W 5 z M S 5 7 T m 9 t Y n J l L D F 9 J n F 1 b 3 Q 7 L C Z x d W 9 0 O 1 N l Y 3 R p b 2 4 x L 0 N v b n N 1 b H R h Q m F z Z S 9 B d X R v U m V t b 3 Z l Z E N v b H V t b n M x L n t B c G V s b G l k b y w y f S Z x d W 9 0 O y w m c X V v d D t T Z W N 0 a W 9 u M S 9 D b 2 5 z d W x 0 Y U J h c 2 U v Q X V 0 b 1 J l b W 9 2 Z W R D b 2 x 1 b W 5 z M S 5 7 U H V l c 3 R v X 0 F z a W d u Y W R v L D N 9 J n F 1 b 3 Q 7 L C Z x d W 9 0 O 1 N l Y 3 R p b 2 4 x L 0 N v b n N 1 b H R h Q m F z Z S 9 B d X R v U m V t b 3 Z l Z E N v b H V t b n M x L n t D b 2 x 1 b W 4 x L D R 9 J n F 1 b 3 Q 7 L C Z x d W 9 0 O 1 N l Y 3 R p b 2 4 x L 0 N v b n N 1 b H R h Q m F z Z S 9 B d X R v U m V t b 3 Z l Z E N v b H V t b n M x L n t F b X B s Z W F k b 3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N 1 b H R h Q m F z Z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U J h c 2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F C Y X N l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F C Y X N l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Q m F z Z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Q m F z Z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U J h c 2 U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h N z h k N D l m L T Y 3 Y T A t N D U z Y y 0 4 Y z E 4 L T V l N D g z N G E 0 Y W I 5 M y I g L z 4 8 R W 5 0 c n k g V H l w Z T 0 i R m l s b F R h c m d l d C I g V m F s d W U 9 I n N U X 0 V t c G x l Y W R v c y I g L z 4 8 R W 5 0 c n k g V H l w Z T 0 i T G 9 h Z G V k V G 9 B b m F s e X N p c 1 N l c n Z p Y 2 V z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1 Q w O T o 1 M T o w N i 4 0 M j c w N z Y y W i I g L z 4 8 R W 5 0 c n k g V H l w Z T 0 i R m l s b E N v b H V t b l R 5 c G V z I i B W Y W x 1 Z T 0 i c 0 J n W U d C Z z 0 9 I i A v P j x F b n R y e S B U e X B l P S J G a W x s Q 2 9 s d W 1 u T m F t Z X M i I F Z h b H V l P S J z W y Z x d W 9 0 O 0 l E X 0 V t c G x l Y W R v J n F 1 b 3 Q 7 L C Z x d W 9 0 O 0 5 v b W J y Z S Z x d W 9 0 O y w m c X V v d D t B c G V s b G l k b y Z x d W 9 0 O y w m c X V v d D t Q d W V z d G 9 f Q X N p Z 2 5 h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X B s Z W F k b 3 N f R m l u Y W w v Q X V 0 b 1 J l b W 9 2 Z W R D b 2 x 1 b W 5 z M S 5 7 S U R f R W 1 w b G V h Z G 8 s M H 0 m c X V v d D s s J n F 1 b 3 Q 7 U 2 V j d G l v b j E v R W 1 w b G V h Z G 9 z X 0 Z p b m F s L 0 F 1 d G 9 S Z W 1 v d m V k Q 2 9 s d W 1 u c z E u e 0 5 v b W J y Z S w x f S Z x d W 9 0 O y w m c X V v d D t T Z W N 0 a W 9 u M S 9 F b X B s Z W F k b 3 N f R m l u Y W w v Q X V 0 b 1 J l b W 9 2 Z W R D b 2 x 1 b W 5 z M S 5 7 Q X B l b G x p Z G 8 s M n 0 m c X V v d D s s J n F 1 b 3 Q 7 U 2 V j d G l v b j E v R W 1 w b G V h Z G 9 z X 0 Z p b m F s L 0 F 1 d G 9 S Z W 1 v d m V k Q 2 9 s d W 1 u c z E u e 1 B 1 Z X N 0 b 1 9 B c 2 l n b m F k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F b X B s Z W F k b 3 N f R m l u Y W w v Q X V 0 b 1 J l b W 9 2 Z W R D b 2 x 1 b W 5 z M S 5 7 S U R f R W 1 w b G V h Z G 8 s M H 0 m c X V v d D s s J n F 1 b 3 Q 7 U 2 V j d G l v b j E v R W 1 w b G V h Z G 9 z X 0 Z p b m F s L 0 F 1 d G 9 S Z W 1 v d m V k Q 2 9 s d W 1 u c z E u e 0 5 v b W J y Z S w x f S Z x d W 9 0 O y w m c X V v d D t T Z W N 0 a W 9 u M S 9 F b X B s Z W F k b 3 N f R m l u Y W w v Q X V 0 b 1 J l b W 9 2 Z W R D b 2 x 1 b W 5 z M S 5 7 Q X B l b G x p Z G 8 s M n 0 m c X V v d D s s J n F 1 b 3 Q 7 U 2 V j d G l v b j E v R W 1 w b G V h Z G 9 z X 0 Z p b m F s L 0 F 1 d G 9 S Z W 1 v d m V k Q 2 9 s d W 1 u c z E u e 1 B 1 Z X N 0 b 1 9 B c 2 l n b m F k b y w z f S Z x d W 9 0 O 1 0 s J n F 1 b 3 Q 7 U m V s Y X R p b 2 5 z a G l w S W 5 m b y Z x d W 9 0 O z p b X X 0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V t c G x l Y W R v c 1 9 G a W 5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W R k M m M z L T Y y N T k t N D A 4 N C 0 5 Y 2 F h L W U 2 Z T c 0 N T Q y O D Q z N y I g L z 4 8 R W 5 0 c n k g V H l w Z T 0 i R m l s b F R h c m d l d C I g V m F s d W U 9 I n N U X 1 J Q V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A 3 V D A 5 O j I w O j I x L j M x N D Y 1 N j N a I i A v P j x F b n R y e S B U e X B l P S J G a W x s Q 2 9 s d W 1 u V H l w Z X M i I F Z h b H V l P S J z Q m d Z R 0 F 3 P T 0 i I C 8 + P E V u d H J 5 I F R 5 c G U 9 I k Z p b G x D b 2 x 1 b W 5 O Y W 1 l c y I g V m F s d W U 9 I n N b J n F 1 b 3 Q 7 S U R f R W 1 w b G V h Z G 9 f U l B U J n F 1 b 3 Q 7 L C Z x d W 9 0 O 0 R l b m 9 t a W 5 h Y 2 l v b l 9 Q d W V z d G 8 m c X V v d D s s J n F 1 b 3 Q 7 R 3 J 1 c G 8 m c X V v d D s s J n F 1 b 3 Q 7 Q 2 9 t c G x l b W V u d G 9 f R X N w Z W N p Z m l j b y Z x d W 9 0 O 1 0 i I C 8 + P E V u d H J 5 I F R 5 c G U 9 I k Z p b G x T d G F 0 d X M i I F Z h b H V l P S J z Q 2 9 t c G x l d G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U F R f R m l u Y W w v Q X V 0 b 1 J l b W 9 2 Z W R D b 2 x 1 b W 5 z M S 5 7 S U R f R W 1 w b G V h Z G 9 f U l B U L D B 9 J n F 1 b 3 Q 7 L C Z x d W 9 0 O 1 N l Y 3 R p b 2 4 x L 1 J Q V F 9 G a W 5 h b C 9 B d X R v U m V t b 3 Z l Z E N v b H V t b n M x L n t E Z W 5 v b W l u Y W N p b 2 5 f U H V l c 3 R v L D F 9 J n F 1 b 3 Q 7 L C Z x d W 9 0 O 1 N l Y 3 R p b 2 4 x L 1 J Q V F 9 G a W 5 h b C 9 B d X R v U m V t b 3 Z l Z E N v b H V t b n M x L n t H c n V w b y w y f S Z x d W 9 0 O y w m c X V v d D t T Z W N 0 a W 9 u M S 9 S U F R f R m l u Y W w v Q X V 0 b 1 J l b W 9 2 Z W R D b 2 x 1 b W 5 z M S 5 7 Q 2 9 t c G x l b W V u d G 9 f R X N w Z W N p Z m l j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S U F R f R m l u Y W w v Q X V 0 b 1 J l b W 9 2 Z W R D b 2 x 1 b W 5 z M S 5 7 S U R f R W 1 w b G V h Z G 9 f U l B U L D B 9 J n F 1 b 3 Q 7 L C Z x d W 9 0 O 1 N l Y 3 R p b 2 4 x L 1 J Q V F 9 G a W 5 h b C 9 B d X R v U m V t b 3 Z l Z E N v b H V t b n M x L n t E Z W 5 v b W l u Y W N p b 2 5 f U H V l c 3 R v L D F 9 J n F 1 b 3 Q 7 L C Z x d W 9 0 O 1 N l Y 3 R p b 2 4 x L 1 J Q V F 9 G a W 5 h b C 9 B d X R v U m V t b 3 Z l Z E N v b H V t b n M x L n t H c n V w b y w y f S Z x d W 9 0 O y w m c X V v d D t T Z W N 0 a W 9 u M S 9 S U F R f R m l u Y W w v Q X V 0 b 1 J l b W 9 2 Z W R D b 2 x 1 b W 5 z M S 5 7 Q 2 9 t c G x l b W V u d G 9 f R X N w Z W N p Z m l j b y w z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J Q V F 9 G a W 5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V u Y 2 F i Z X p h Z G 9 z J T I w Y 2 9 u J T I w b m l 2 Z W w l M j B k a X N t a W 5 1 a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R m l s Y X M l M j B m a W x 0 c m F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V u Y 2 F i Z X p h Z G 9 z J T I w c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V G l w b y U y M G N h b W J p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0 N v b H V t b m F z J T I w c X V p d G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L u f I I r T M E e u Z t b s z i O u c A A A A A A C A A A A A A A Q Z g A A A A E A A C A A A A C o O J I U Z v f U A 3 W I S X F N A d f l g x K 1 L 2 O g X C 8 c J H 9 Y S j t o B Q A A A A A O g A A A A A I A A C A A A A D H / C c D n K p B z L A r U T O 8 B A X H P j N O z x s o 8 R d r K Z U 5 M r n t P V A A A A A Z n K 5 H 5 / Q g F 7 o x Y x d Y 1 c y v E x Y n h 5 x 5 P n S O m e 3 P x x e w 6 K Z k i q + O T v d M 5 K 4 l c c a W X 7 1 B m P n L h S J R T w A N y r W L 3 F A p t 7 / y J S + P D R 3 2 K 0 V n j O I s 5 0 A A A A A X d r F 3 W E 0 N p W m N 6 / A m / 6 s w 9 V o l f J d e t c 4 0 H m s B 0 s 9 m o H Q 6 L 6 H c j L b 0 z v i B M h V U r q k 5 p 7 D 1 H K 4 r C k M b E h 5 t G Q 6 U < / D a t a M a s h u p > 
</file>

<file path=customXml/itemProps1.xml><?xml version="1.0" encoding="utf-8"?>
<ds:datastoreItem xmlns:ds="http://schemas.openxmlformats.org/officeDocument/2006/customXml" ds:itemID="{8C6A2E00-8280-4288-80AA-97BBF2EB5B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RPT</vt:lpstr>
      <vt:lpstr>Empleados</vt:lpstr>
      <vt:lpstr>Calculo días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2025-09-07T09:05:46Z</dcterms:created>
  <dcterms:modified xsi:type="dcterms:W3CDTF">2025-09-22T14:09:03Z</dcterms:modified>
</cp:coreProperties>
</file>