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33" documentId="8_{9B7861CC-ADF2-433C-AB14-ADB32AD7C18B}" xr6:coauthVersionLast="47" xr6:coauthVersionMax="47" xr10:uidLastSave="{CA63699F-7A6A-4F7D-8F20-0E4A892521CB}"/>
  <bookViews>
    <workbookView xWindow="21360" yWindow="3645" windowWidth="29535" windowHeight="14640" activeTab="1" xr2:uid="{9EA5E89A-97C9-413C-924C-92E6A31BE95C}"/>
  </bookViews>
  <sheets>
    <sheet name="gestion_registros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I3" i="2"/>
  <c r="I4" i="2"/>
  <c r="I5" i="2"/>
  <c r="I6" i="2"/>
  <c r="I7" i="2"/>
  <c r="I8" i="2"/>
  <c r="I9" i="2"/>
  <c r="I10" i="2"/>
  <c r="I11" i="2"/>
  <c r="I12" i="2"/>
  <c r="I13" i="2"/>
  <c r="I2" i="2"/>
  <c r="H3" i="2"/>
  <c r="H4" i="2"/>
  <c r="H5" i="2"/>
  <c r="H6" i="2"/>
  <c r="H7" i="2"/>
  <c r="H8" i="2"/>
  <c r="H9" i="2"/>
  <c r="H10" i="2"/>
  <c r="H11" i="2"/>
  <c r="H12" i="2"/>
  <c r="H13" i="2"/>
  <c r="H2" i="2"/>
  <c r="G2" i="2"/>
  <c r="G3" i="2"/>
  <c r="G4" i="2"/>
  <c r="G5" i="2"/>
  <c r="G6" i="2"/>
  <c r="G7" i="2"/>
  <c r="G8" i="2"/>
  <c r="G9" i="2"/>
  <c r="G10" i="2"/>
  <c r="G11" i="2"/>
  <c r="G12" i="2"/>
  <c r="G13" i="2"/>
  <c r="F2" i="2"/>
  <c r="F3" i="2"/>
  <c r="F4" i="2"/>
  <c r="F5" i="2"/>
  <c r="F6" i="2"/>
  <c r="F7" i="2"/>
  <c r="F8" i="2"/>
  <c r="F9" i="2"/>
  <c r="F10" i="2"/>
  <c r="F11" i="2"/>
  <c r="F12" i="2"/>
  <c r="F13" i="2"/>
</calcChain>
</file>

<file path=xl/sharedStrings.xml><?xml version="1.0" encoding="utf-8"?>
<sst xmlns="http://schemas.openxmlformats.org/spreadsheetml/2006/main" count="57" uniqueCount="53">
  <si>
    <t>N_Registro</t>
  </si>
  <si>
    <t>N_Exp</t>
  </si>
  <si>
    <t>Fecha_Registro</t>
  </si>
  <si>
    <t>Interesado</t>
  </si>
  <si>
    <t>Departamento_Destino</t>
  </si>
  <si>
    <t>REG-001</t>
  </si>
  <si>
    <t>URB-2025-001</t>
  </si>
  <si>
    <t>Construcciones Locales S.L.</t>
  </si>
  <si>
    <t>Urbanismo</t>
  </si>
  <si>
    <t>REG-002</t>
  </si>
  <si>
    <t>SS-2025-002</t>
  </si>
  <si>
    <t>Asociación de Vecinos El Roble</t>
  </si>
  <si>
    <t>Servicios Sociales</t>
  </si>
  <si>
    <t>REG-003</t>
  </si>
  <si>
    <t>MED-2025-003</t>
  </si>
  <si>
    <t>Jardines del Valle Coop.</t>
  </si>
  <si>
    <t>Medio Ambiente</t>
  </si>
  <si>
    <t>REG-004</t>
  </si>
  <si>
    <t>SEC-2025-004</t>
  </si>
  <si>
    <t>Ofimática del Sur S.A.</t>
  </si>
  <si>
    <t>Secretaría</t>
  </si>
  <si>
    <t>REG-005</t>
  </si>
  <si>
    <t>URB-2025-005</t>
  </si>
  <si>
    <t>Promociones Urbanas S.A.</t>
  </si>
  <si>
    <t>REG-006</t>
  </si>
  <si>
    <t>CUL-2025-006</t>
  </si>
  <si>
    <t>Eventos y Espectáculos S.L.</t>
  </si>
  <si>
    <t>Cultura</t>
  </si>
  <si>
    <t>REG-007</t>
  </si>
  <si>
    <t>SS-2025-007</t>
  </si>
  <si>
    <t>Bienestar Senior Coop.</t>
  </si>
  <si>
    <t>REG-008</t>
  </si>
  <si>
    <t>INT-2025-008</t>
  </si>
  <si>
    <t>Soluciones Tech S.L.</t>
  </si>
  <si>
    <t>Intervención</t>
  </si>
  <si>
    <t>REG-009</t>
  </si>
  <si>
    <t>MED-2025-009</t>
  </si>
  <si>
    <t>Limpiezas Urbanas S.L.</t>
  </si>
  <si>
    <t>REG-010</t>
  </si>
  <si>
    <t>URB-2025-010</t>
  </si>
  <si>
    <t>Marta Gómez Pérez (Arquitecta)</t>
  </si>
  <si>
    <t>REG-011</t>
  </si>
  <si>
    <t>PEC-2025-011</t>
  </si>
  <si>
    <t>Creatividad y Medios S.L.</t>
  </si>
  <si>
    <t>Promoción Económica</t>
  </si>
  <si>
    <t>REG-012</t>
  </si>
  <si>
    <t>SEG-2025-012</t>
  </si>
  <si>
    <t>Sistemas de Seguridad Avanzada</t>
  </si>
  <si>
    <t>Seguridad Ciudadana</t>
  </si>
  <si>
    <t>ID_Unico</t>
  </si>
  <si>
    <t>Cod_Dpto</t>
  </si>
  <si>
    <t>Año_Exp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</si>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</sst>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3D828-24B3-4656-A736-F4FA942888B7}" name="T_Registros" displayName="T_Registros" ref="A1:I13" totalsRowShown="0">
  <autoFilter ref="A1:I13" xr:uid="{BC93D828-24B3-4656-A736-F4FA942888B7}"/>
  <tableColumns count="9">
    <tableColumn id="1" xr3:uid="{9154409A-60F6-424F-9B5F-6020D75A0A13}" name="N_Registro" dataDxfId="8"/>
    <tableColumn id="2" xr3:uid="{89CB512A-FCC3-457F-A949-AB943E13B8A9}" name="N_Exp" dataDxfId="7"/>
    <tableColumn id="3" xr3:uid="{2A1B7F1E-A52F-41DC-B58F-F35F83F2CB88}" name="Fecha_Registro" dataDxfId="6"/>
    <tableColumn id="4" xr3:uid="{FACB1344-5EBC-4C31-972B-FAA6ED117F2F}" name="Interesado" dataDxfId="5"/>
    <tableColumn id="5" xr3:uid="{E418C36D-7DC6-4A40-B10C-30FCA19CDCFB}" name="Departamento_Destino" dataDxfId="4"/>
    <tableColumn id="6" xr3:uid="{B4BAA356-7121-466F-809F-B4405C92BAF6}" name="ID_Unico" dataDxfId="3">
      <calculatedColumnFormula>T_Registros[[#This Row],[N_Registro]]&amp;"("&amp;T_Registros[[#This Row],[Departamento_Destino]]&amp;")"</calculatedColumnFormula>
    </tableColumn>
    <tableColumn id="7" xr3:uid="{0DF15BA0-5B87-49B4-992A-1275CF813872}" name="Cod_Dpto" dataDxfId="0">
      <calculatedColumnFormula>LEFT(T_Registros[[#This Row],[N_Exp]],FIND("-",T_Registros[[#This Row],[N_Exp]])-1)</calculatedColumnFormula>
    </tableColumn>
    <tableColumn id="8" xr3:uid="{AB4E470D-36C1-439A-9B07-1CB6CFB7B0F7}" name="Año_Exp" dataDxfId="2">
      <calculatedColumnFormula>MID(T_Registros[[#This Row],[N_Exp]],FIND("-",T_Registros[[#This Row],[N_Exp]])+1,4)</calculatedColumnFormula>
    </tableColumn>
    <tableColumn id="9" xr3:uid="{FC7A3F78-3BFC-4459-A2A5-63B5201E1EF1}" name="Número" dataDxfId="1">
      <calculatedColumnFormula>RIGHT(T_Registros[[#This Row],[N_Exp]],3)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E08E-735C-4942-B12C-3892E84130BB}">
  <dimension ref="A1:I13"/>
  <sheetViews>
    <sheetView topLeftCell="B1" workbookViewId="0">
      <selection activeCell="B2" sqref="B2"/>
    </sheetView>
  </sheetViews>
  <sheetFormatPr baseColWidth="10" defaultRowHeight="15" x14ac:dyDescent="0.25"/>
  <cols>
    <col min="1" max="1" width="13.140625" bestFit="1" customWidth="1"/>
    <col min="2" max="2" width="13.28515625" bestFit="1" customWidth="1"/>
    <col min="3" max="3" width="17" bestFit="1" customWidth="1"/>
    <col min="4" max="4" width="30.28515625" bestFit="1" customWidth="1"/>
    <col min="5" max="5" width="24.5703125" bestFit="1" customWidth="1"/>
    <col min="6" max="6" width="30" bestFit="1" customWidth="1"/>
    <col min="7" max="7" width="12.28515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49</v>
      </c>
      <c r="G1" t="s">
        <v>50</v>
      </c>
      <c r="H1" t="s">
        <v>51</v>
      </c>
      <c r="I1" t="s">
        <v>52</v>
      </c>
    </row>
    <row r="2" spans="1:9" x14ac:dyDescent="0.25">
      <c r="A2" s="1" t="s">
        <v>5</v>
      </c>
      <c r="B2" s="1" t="s">
        <v>6</v>
      </c>
      <c r="C2" s="2">
        <v>45672</v>
      </c>
      <c r="D2" s="1" t="s">
        <v>7</v>
      </c>
      <c r="E2" s="1" t="s">
        <v>8</v>
      </c>
      <c r="F2" s="1" t="str">
        <f>T_Registros[[#This Row],[N_Registro]]&amp;"("&amp;T_Registros[[#This Row],[Departamento_Destino]]&amp;")"</f>
        <v>REG-001(Urbanismo)</v>
      </c>
      <c r="G2" s="1" t="str">
        <f>LEFT(T_Registros[[#This Row],[N_Exp]],FIND("-",T_Registros[[#This Row],[N_Exp]])-1)</f>
        <v>URB</v>
      </c>
      <c r="H2" s="1" t="str">
        <f>MID(T_Registros[[#This Row],[N_Exp]],FIND("-",T_Registros[[#This Row],[N_Exp]])+1,4)</f>
        <v>2025</v>
      </c>
      <c r="I2" s="1" t="str">
        <f>RIGHT(T_Registros[[#This Row],[N_Exp]],3)</f>
        <v>001</v>
      </c>
    </row>
    <row r="3" spans="1:9" x14ac:dyDescent="0.25">
      <c r="A3" s="1" t="s">
        <v>9</v>
      </c>
      <c r="B3" s="1" t="s">
        <v>10</v>
      </c>
      <c r="C3" s="2">
        <v>45673</v>
      </c>
      <c r="D3" s="1" t="s">
        <v>11</v>
      </c>
      <c r="E3" s="1" t="s">
        <v>12</v>
      </c>
      <c r="F3" s="1" t="str">
        <f>T_Registros[[#This Row],[N_Registro]]&amp;"("&amp;T_Registros[[#This Row],[Departamento_Destino]]&amp;")"</f>
        <v>REG-002(Servicios Sociales)</v>
      </c>
      <c r="G3" s="1" t="str">
        <f>LEFT(T_Registros[[#This Row],[N_Exp]],FIND("-",T_Registros[[#This Row],[N_Exp]])-1)</f>
        <v>SS</v>
      </c>
      <c r="H3" s="1" t="str">
        <f>MID(T_Registros[[#This Row],[N_Exp]],FIND("-",T_Registros[[#This Row],[N_Exp]])+1,4)</f>
        <v>2025</v>
      </c>
      <c r="I3" s="1" t="str">
        <f>RIGHT(T_Registros[[#This Row],[N_Exp]],3)</f>
        <v>002</v>
      </c>
    </row>
    <row r="4" spans="1:9" x14ac:dyDescent="0.25">
      <c r="A4" s="1" t="s">
        <v>13</v>
      </c>
      <c r="B4" s="1" t="s">
        <v>14</v>
      </c>
      <c r="C4" s="2">
        <v>45674</v>
      </c>
      <c r="D4" s="1" t="s">
        <v>15</v>
      </c>
      <c r="E4" s="1" t="s">
        <v>16</v>
      </c>
      <c r="F4" s="1" t="str">
        <f>T_Registros[[#This Row],[N_Registro]]&amp;"("&amp;T_Registros[[#This Row],[Departamento_Destino]]&amp;")"</f>
        <v>REG-003(Medio Ambiente)</v>
      </c>
      <c r="G4" s="1" t="str">
        <f>LEFT(T_Registros[[#This Row],[N_Exp]],FIND("-",T_Registros[[#This Row],[N_Exp]])-1)</f>
        <v>MED</v>
      </c>
      <c r="H4" s="1" t="str">
        <f>MID(T_Registros[[#This Row],[N_Exp]],FIND("-",T_Registros[[#This Row],[N_Exp]])+1,4)</f>
        <v>2025</v>
      </c>
      <c r="I4" s="1" t="str">
        <f>RIGHT(T_Registros[[#This Row],[N_Exp]],3)</f>
        <v>003</v>
      </c>
    </row>
    <row r="5" spans="1:9" x14ac:dyDescent="0.25">
      <c r="A5" s="1" t="s">
        <v>17</v>
      </c>
      <c r="B5" s="1" t="s">
        <v>18</v>
      </c>
      <c r="C5" s="2">
        <v>45675</v>
      </c>
      <c r="D5" s="1" t="s">
        <v>19</v>
      </c>
      <c r="E5" s="1" t="s">
        <v>20</v>
      </c>
      <c r="F5" s="1" t="str">
        <f>T_Registros[[#This Row],[N_Registro]]&amp;"("&amp;T_Registros[[#This Row],[Departamento_Destino]]&amp;")"</f>
        <v>REG-004(Secretaría)</v>
      </c>
      <c r="G5" s="1" t="str">
        <f>LEFT(T_Registros[[#This Row],[N_Exp]],FIND("-",T_Registros[[#This Row],[N_Exp]])-1)</f>
        <v>SEC</v>
      </c>
      <c r="H5" s="1" t="str">
        <f>MID(T_Registros[[#This Row],[N_Exp]],FIND("-",T_Registros[[#This Row],[N_Exp]])+1,4)</f>
        <v>2025</v>
      </c>
      <c r="I5" s="1" t="str">
        <f>RIGHT(T_Registros[[#This Row],[N_Exp]],3)</f>
        <v>004</v>
      </c>
    </row>
    <row r="6" spans="1:9" x14ac:dyDescent="0.25">
      <c r="A6" s="1" t="s">
        <v>21</v>
      </c>
      <c r="B6" s="1" t="s">
        <v>22</v>
      </c>
      <c r="C6" s="2">
        <v>45676</v>
      </c>
      <c r="D6" s="1" t="s">
        <v>23</v>
      </c>
      <c r="E6" s="1" t="s">
        <v>8</v>
      </c>
      <c r="F6" s="1" t="str">
        <f>T_Registros[[#This Row],[N_Registro]]&amp;"("&amp;T_Registros[[#This Row],[Departamento_Destino]]&amp;")"</f>
        <v>REG-005(Urbanismo)</v>
      </c>
      <c r="G6" s="1" t="str">
        <f>LEFT(T_Registros[[#This Row],[N_Exp]],FIND("-",T_Registros[[#This Row],[N_Exp]])-1)</f>
        <v>URB</v>
      </c>
      <c r="H6" s="1" t="str">
        <f>MID(T_Registros[[#This Row],[N_Exp]],FIND("-",T_Registros[[#This Row],[N_Exp]])+1,4)</f>
        <v>2025</v>
      </c>
      <c r="I6" s="1" t="str">
        <f>RIGHT(T_Registros[[#This Row],[N_Exp]],3)</f>
        <v>005</v>
      </c>
    </row>
    <row r="7" spans="1:9" x14ac:dyDescent="0.25">
      <c r="A7" s="1" t="s">
        <v>24</v>
      </c>
      <c r="B7" s="1" t="s">
        <v>25</v>
      </c>
      <c r="C7" s="2">
        <v>45679</v>
      </c>
      <c r="D7" s="1" t="s">
        <v>26</v>
      </c>
      <c r="E7" s="1" t="s">
        <v>27</v>
      </c>
      <c r="F7" s="1" t="str">
        <f>T_Registros[[#This Row],[N_Registro]]&amp;"("&amp;T_Registros[[#This Row],[Departamento_Destino]]&amp;")"</f>
        <v>REG-006(Cultura)</v>
      </c>
      <c r="G7" s="1" t="str">
        <f>LEFT(T_Registros[[#This Row],[N_Exp]],FIND("-",T_Registros[[#This Row],[N_Exp]])-1)</f>
        <v>CUL</v>
      </c>
      <c r="H7" s="1" t="str">
        <f>MID(T_Registros[[#This Row],[N_Exp]],FIND("-",T_Registros[[#This Row],[N_Exp]])+1,4)</f>
        <v>2025</v>
      </c>
      <c r="I7" s="1" t="str">
        <f>RIGHT(T_Registros[[#This Row],[N_Exp]],3)</f>
        <v>006</v>
      </c>
    </row>
    <row r="8" spans="1:9" x14ac:dyDescent="0.25">
      <c r="A8" s="1" t="s">
        <v>28</v>
      </c>
      <c r="B8" s="1" t="s">
        <v>29</v>
      </c>
      <c r="C8" s="2">
        <v>45680</v>
      </c>
      <c r="D8" s="1" t="s">
        <v>30</v>
      </c>
      <c r="E8" s="1" t="s">
        <v>12</v>
      </c>
      <c r="F8" s="1" t="str">
        <f>T_Registros[[#This Row],[N_Registro]]&amp;"("&amp;T_Registros[[#This Row],[Departamento_Destino]]&amp;")"</f>
        <v>REG-007(Servicios Sociales)</v>
      </c>
      <c r="G8" s="1" t="str">
        <f>LEFT(T_Registros[[#This Row],[N_Exp]],FIND("-",T_Registros[[#This Row],[N_Exp]])-1)</f>
        <v>SS</v>
      </c>
      <c r="H8" s="1" t="str">
        <f>MID(T_Registros[[#This Row],[N_Exp]],FIND("-",T_Registros[[#This Row],[N_Exp]])+1,4)</f>
        <v>2025</v>
      </c>
      <c r="I8" s="1" t="str">
        <f>RIGHT(T_Registros[[#This Row],[N_Exp]],3)</f>
        <v>007</v>
      </c>
    </row>
    <row r="9" spans="1:9" x14ac:dyDescent="0.25">
      <c r="A9" s="1" t="s">
        <v>31</v>
      </c>
      <c r="B9" s="1" t="s">
        <v>32</v>
      </c>
      <c r="C9" s="2">
        <v>45681</v>
      </c>
      <c r="D9" s="1" t="s">
        <v>33</v>
      </c>
      <c r="E9" s="1" t="s">
        <v>34</v>
      </c>
      <c r="F9" s="1" t="str">
        <f>T_Registros[[#This Row],[N_Registro]]&amp;"("&amp;T_Registros[[#This Row],[Departamento_Destino]]&amp;")"</f>
        <v>REG-008(Intervención)</v>
      </c>
      <c r="G9" s="1" t="str">
        <f>LEFT(T_Registros[[#This Row],[N_Exp]],FIND("-",T_Registros[[#This Row],[N_Exp]])-1)</f>
        <v>INT</v>
      </c>
      <c r="H9" s="1" t="str">
        <f>MID(T_Registros[[#This Row],[N_Exp]],FIND("-",T_Registros[[#This Row],[N_Exp]])+1,4)</f>
        <v>2025</v>
      </c>
      <c r="I9" s="1" t="str">
        <f>RIGHT(T_Registros[[#This Row],[N_Exp]],3)</f>
        <v>008</v>
      </c>
    </row>
    <row r="10" spans="1:9" x14ac:dyDescent="0.25">
      <c r="A10" s="1" t="s">
        <v>35</v>
      </c>
      <c r="B10" s="1" t="s">
        <v>36</v>
      </c>
      <c r="C10" s="2">
        <v>45682</v>
      </c>
      <c r="D10" s="1" t="s">
        <v>37</v>
      </c>
      <c r="E10" s="1" t="s">
        <v>16</v>
      </c>
      <c r="F10" s="1" t="str">
        <f>T_Registros[[#This Row],[N_Registro]]&amp;"("&amp;T_Registros[[#This Row],[Departamento_Destino]]&amp;")"</f>
        <v>REG-009(Medio Ambiente)</v>
      </c>
      <c r="G10" s="1" t="str">
        <f>LEFT(T_Registros[[#This Row],[N_Exp]],FIND("-",T_Registros[[#This Row],[N_Exp]])-1)</f>
        <v>MED</v>
      </c>
      <c r="H10" s="1" t="str">
        <f>MID(T_Registros[[#This Row],[N_Exp]],FIND("-",T_Registros[[#This Row],[N_Exp]])+1,4)</f>
        <v>2025</v>
      </c>
      <c r="I10" s="1" t="str">
        <f>RIGHT(T_Registros[[#This Row],[N_Exp]],3)</f>
        <v>009</v>
      </c>
    </row>
    <row r="11" spans="1:9" x14ac:dyDescent="0.25">
      <c r="A11" s="1" t="s">
        <v>38</v>
      </c>
      <c r="B11" s="1" t="s">
        <v>39</v>
      </c>
      <c r="C11" s="2">
        <v>45683</v>
      </c>
      <c r="D11" s="1" t="s">
        <v>40</v>
      </c>
      <c r="E11" s="1" t="s">
        <v>8</v>
      </c>
      <c r="F11" s="1" t="str">
        <f>T_Registros[[#This Row],[N_Registro]]&amp;"("&amp;T_Registros[[#This Row],[Departamento_Destino]]&amp;")"</f>
        <v>REG-010(Urbanismo)</v>
      </c>
      <c r="G11" s="1" t="str">
        <f>LEFT(T_Registros[[#This Row],[N_Exp]],FIND("-",T_Registros[[#This Row],[N_Exp]])-1)</f>
        <v>URB</v>
      </c>
      <c r="H11" s="1" t="str">
        <f>MID(T_Registros[[#This Row],[N_Exp]],FIND("-",T_Registros[[#This Row],[N_Exp]])+1,4)</f>
        <v>2025</v>
      </c>
      <c r="I11" s="1" t="str">
        <f>RIGHT(T_Registros[[#This Row],[N_Exp]],3)</f>
        <v>010</v>
      </c>
    </row>
    <row r="12" spans="1:9" x14ac:dyDescent="0.25">
      <c r="A12" s="1" t="s">
        <v>41</v>
      </c>
      <c r="B12" s="1" t="s">
        <v>42</v>
      </c>
      <c r="C12" s="2">
        <v>45686</v>
      </c>
      <c r="D12" s="1" t="s">
        <v>43</v>
      </c>
      <c r="E12" s="1" t="s">
        <v>44</v>
      </c>
      <c r="F12" s="1" t="str">
        <f>T_Registros[[#This Row],[N_Registro]]&amp;"("&amp;T_Registros[[#This Row],[Departamento_Destino]]&amp;")"</f>
        <v>REG-011(Promoción Económica)</v>
      </c>
      <c r="G12" s="1" t="str">
        <f>LEFT(T_Registros[[#This Row],[N_Exp]],FIND("-",T_Registros[[#This Row],[N_Exp]])-1)</f>
        <v>PEC</v>
      </c>
      <c r="H12" s="1" t="str">
        <f>MID(T_Registros[[#This Row],[N_Exp]],FIND("-",T_Registros[[#This Row],[N_Exp]])+1,4)</f>
        <v>2025</v>
      </c>
      <c r="I12" s="1" t="str">
        <f>RIGHT(T_Registros[[#This Row],[N_Exp]],3)</f>
        <v>011</v>
      </c>
    </row>
    <row r="13" spans="1:9" x14ac:dyDescent="0.25">
      <c r="A13" s="1" t="s">
        <v>45</v>
      </c>
      <c r="B13" s="1" t="s">
        <v>46</v>
      </c>
      <c r="C13" s="2">
        <v>45687</v>
      </c>
      <c r="D13" s="1" t="s">
        <v>47</v>
      </c>
      <c r="E13" s="1" t="s">
        <v>48</v>
      </c>
      <c r="F13" s="1" t="str">
        <f>T_Registros[[#This Row],[N_Registro]]&amp;"("&amp;T_Registros[[#This Row],[Departamento_Destino]]&amp;")"</f>
        <v>REG-012(Seguridad Ciudadana)</v>
      </c>
      <c r="G13" s="1" t="str">
        <f>LEFT(T_Registros[[#This Row],[N_Exp]],FIND("-",T_Registros[[#This Row],[N_Exp]])-1)</f>
        <v>SEG</v>
      </c>
      <c r="H13" s="1" t="str">
        <f>MID(T_Registros[[#This Row],[N_Exp]],FIND("-",T_Registros[[#This Row],[N_Exp]])+1,4)</f>
        <v>2025</v>
      </c>
      <c r="I13" s="1" t="str">
        <f>RIGHT(T_Registros[[#This Row],[N_Exp]],3)</f>
        <v>012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1E95-EDED-4291-9EC8-7332ADE08BC9}">
  <dimension ref="D21:E24"/>
  <sheetViews>
    <sheetView tabSelected="1" workbookViewId="0">
      <selection activeCell="D22" sqref="D22"/>
    </sheetView>
  </sheetViews>
  <sheetFormatPr baseColWidth="10" defaultRowHeight="15" x14ac:dyDescent="0.25"/>
  <sheetData>
    <row r="21" spans="4:5" x14ac:dyDescent="0.25">
      <c r="D21" s="2">
        <v>45698</v>
      </c>
      <c r="E21" s="2">
        <v>45884</v>
      </c>
    </row>
    <row r="24" spans="4:5" x14ac:dyDescent="0.25">
      <c r="E24">
        <f>DATEDIF(D21,E21,"M")</f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6 I r W z B o v w W l A A A A 9 g A A A B I A H A B D b 2 5 m a W c v U G F j a 2 F n Z S 5 4 b W w g o h g A K K A U A A A A A A A A A A A A A A A A A A A A A A A A A A A A h Y 9 N D o I w G E S v Q r q n P 2 i U k I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w W 8 a Y A p k g 5 N p 8 h W j c + 2 x / I K z 6 2 v W d 4 s q G 6 w L I F I G 8 P / A H U E s D B B Q A A g A I A M e i K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o i t b K I p H u A 4 A A A A R A A A A E w A c A E Z v c m 1 1 b G F z L 1 N l Y 3 R p b 2 4 x L m 0 g o h g A K K A U A A A A A A A A A A A A A A A A A A A A A A A A A A A A K 0 5 N L s n M z 1 M I h t C G 1 g B Q S w E C L Q A U A A I A C A D H o i t b M G i / B a U A A A D 2 A A A A E g A A A A A A A A A A A A A A A A A A A A A A Q 2 9 u Z m l n L 1 B h Y 2 t h Z 2 U u e G 1 s U E s B A i 0 A F A A C A A g A x 6 I r W w / K 6 a u k A A A A 6 Q A A A B M A A A A A A A A A A A A A A A A A 8 Q A A A F t D b 2 5 0 Z W 5 0 X 1 R 5 c G V z X S 5 4 b W x Q S w E C L Q A U A A I A C A D H o i t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L u f I I r T M E e u Z t b s z i O u c A A A A A A C A A A A A A A Q Z g A A A A E A A C A A A A B 1 g u k N w F o j a k D 5 / n e p y d l / G z O W g X B K B p U / F 0 8 9 f / X o U Q A A A A A O g A A A A A I A A C A A A A A u B N h g v a Y 7 S G w l n S h M y M 5 4 g k 7 9 O h 6 B E v j J k y O m U K E m D 1 A A A A C R 4 S y u F l 1 W 7 F u e q R q O D b 7 z e K x o q n j w Y l 4 n Y V n Y H 1 o g 2 f m C t F n F v l 7 Y L 4 t Z Q 9 u E 6 P 6 B B U d d j n i X H x q u N t c r + f m e J u 1 W 1 0 G H C P U W o A D F f c O 4 J 0 A A A A A m i U P 1 g J P T p z d v w i g V a 5 9 f V n 3 A 2 U P a j n N L 8 f 6 h L V S 4 / S j v B a z A a 2 t Q P c m L Q P L l J D v 2 W Z D N 5 K z r x k F z b F d E o i T p < / D a t a M a s h u p > 
</file>

<file path=customXml/itemProps1.xml><?xml version="1.0" encoding="utf-8"?>
<ds:datastoreItem xmlns:ds="http://schemas.openxmlformats.org/officeDocument/2006/customXml" ds:itemID="{B64380BE-63A9-4E82-9FB3-9FD952BAB5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gestion_registros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2025-09-11T18:10:12Z</dcterms:created>
  <dcterms:modified xsi:type="dcterms:W3CDTF">2025-09-12T05:26:43Z</dcterms:modified>
</cp:coreProperties>
</file>